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9200" windowHeight="1099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<sst xmlns="http://schemas.openxmlformats.org/spreadsheetml/2006/main" count="918" uniqueCount="655">
  <si>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</si>
  <si>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</si>
  <si>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</si>
  <si>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</si>
  <si>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</si>
  <si>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</si>
  <si>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</si>
  <si>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</si>
  <si>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</si>
  <si>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</si>
  <si>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</si>
  <si>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</si>
  <si>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</si>
  <si>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</si>
  <si>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</si>
  <si>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</si>
  <si>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</si>
  <si>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</si>
  <si>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</si>
  <si>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</si>
  <si>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</si>
  <si>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</si>
  <si>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</si>
  <si>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</si>
  <si>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</si>
  <si>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</si>
  <si>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</si>
  <si>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</si>
  <si>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</si>
  <si>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</si>
  <si>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</si>
  <si>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</si>
  <si>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</si>
  <si>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</si>
  <si>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</si>
  <si>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</si>
  <si>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</si>
  <si>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</si>
  <si>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</si>
  <si>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</si>
  <si>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</si>
  <si>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</si>
  <si>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</si>
  <si>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</si>
  <si>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</si>
  <si>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</si>
  <si>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</si>
  <si>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</si>
  <si>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</si>
  <si>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</si>
  <si>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</si>
  <si>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</si>
  <si>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</si>
  <si>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</si>
  <si>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</si>
  <si>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</si>
  <si>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</si>
  <si>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</si>
  <si>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</si>
  <si>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</si>
  <si>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</si>
  <si>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</si>
  <si>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</si>
  <si>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</si>
  <si>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</si>
  <si>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</si>
  <si>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</si>
  <si>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</si>
  <si>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</si>
  <si>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</si>
  <si>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</si>
  <si>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</si>
  <si>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</si>
  <si>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</si>
  <si>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</si>
  <si>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</si>
  <si>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</si>
  <si>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</si>
  <si>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</si>
  <si>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</si>
  <si>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</si>
  <si>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</si>
  <si>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</si>
  <si>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</si>
  <si>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</si>
  <si>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</si>
  <si>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</si>
  <si>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</si>
  <si>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</si>
  <si>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</si>
  <si>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</si>
  <si>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</si>
  <si>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</si>
  <si>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</si>
  <si>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</si>
  <si>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</si>
  <si>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</si>
  <si>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</si>
  <si>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</si>
  <si>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</si>
  <si>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</si>
  <si>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</si>
  <si>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</si>
  <si>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</si>
  <si>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</si>
  <si>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</si>
  <si>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</si>
  <si>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</si>
  <si>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</si>
  <si>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</si>
  <si>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</si>
  <si>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</si>
  <si>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</si>
  <si>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</si>
  <si>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</si>
  <si>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</si>
  <si>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</si>
  <si>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</si>
  <si>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</si>
  <si>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</si>
  <si>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</si>
  <si>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</si>
  <si>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</si>
  <si>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</si>
  <si>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</si>
  <si>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</si>
  <si>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</si>
  <si>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</si>
  <si>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</si>
  <si>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</si>
  <si>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</si>
  <si>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</si>
  <si>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</si>
  <si>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</si>
  <si>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</si>
  <si>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</si>
  <si>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</si>
  <si>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</si>
  <si>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</si>
  <si>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</si>
  <si>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</si>
  <si>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</si>
  <si>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</si>
  <si>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</si>
  <si>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</si>
  <si>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</si>
  <si>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</si>
  <si>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</si>
  <si>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</si>
  <si>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</si>
  <si>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</si>
  <si>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</si>
  <si>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</si>
  <si>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</si>
  <si>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</si>
  <si>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</si>
  <si>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</si>
  <si>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</si>
  <si>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</si>
  <si>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</si>
  <si>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</si>
  <si>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</si>
  <si>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</si>
  <si>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</si>
  <si>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</si>
  <si>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</si>
  <si>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</si>
  <si>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</si>
  <si>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</si>
  <si>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</si>
  <si>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</si>
  <si>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</si>
  <si>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</si>
  <si>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</si>
  <si>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</si>
  <si>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</si>
  <si>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</si>
  <si>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</si>
  <si>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</si>
  <si>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</si>
  <si>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</si>
  <si>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</si>
  <si>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</si>
  <si>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</si>
  <si>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</si>
  <si>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</si>
  <si>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</si>
  <si>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</si>
  <si>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</si>
  <si>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</si>
  <si>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</si>
  <si>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</si>
  <si>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</si>
  <si>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</si>
  <si>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</si>
  <si>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</si>
  <si>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</si>
  <si>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</si>
  <si>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</si>
  <si>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</si>
  <si>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</si>
  <si>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</si>
  <si>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</si>
  <si>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</si>
  <si>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</si>
  <si>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</si>
  <si>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</si>
  <si>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</si>
  <si>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</si>
  <si>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</si>
  <si>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</si>
  <si>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</si>
  <si>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</si>
  <si>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</si>
  <si>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</si>
  <si>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</si>
  <si>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</si>
  <si>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</si>
  <si>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</si>
  <si>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</si>
  <si>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</si>
  <si>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</si>
  <si>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</si>
  <si>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</si>
  <si>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</si>
  <si>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</si>
  <si>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</si>
  <si>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</si>
  <si>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</si>
  <si>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</si>
  <si>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</si>
  <si>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</si>
  <si>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</si>
  <si>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</si>
  <si>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</si>
  <si>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</si>
  <si>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</si>
  <si>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</si>
  <si>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</si>
  <si>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</si>
  <si>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</si>
  <si>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</si>
  <si>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</si>
  <si>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</si>
  <si>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</si>
  <si>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</si>
  <si>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</si>
  <si>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</si>
  <si>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</si>
  <si>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</si>
  <si>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</si>
  <si>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</si>
  <si>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</si>
  <si>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</si>
  <si>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</si>
  <si>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</si>
  <si>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</si>
  <si>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</si>
  <si>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</si>
  <si>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</si>
  <si>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</si>
  <si>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</si>
  <si>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</si>
  <si>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</si>
  <si>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</si>
  <si>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</si>
  <si>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</si>
  <si>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</si>
  <si>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</si>
  <si>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</si>
  <si>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</si>
  <si>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</si>
  <si>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</si>
  <si>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</si>
  <si>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</si>
  <si>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</si>
  <si>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</si>
  <si>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</si>
  <si>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</si>
  <si>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</si>
  <si>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</si>
  <si>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</si>
  <si>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</si>
  <si>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</si>
  <si>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</si>
  <si>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</si>
  <si>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</si>
  <si>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</si>
  <si>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</si>
  <si>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</si>
  <si>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</si>
  <si>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</si>
  <si>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</si>
  <si>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</si>
  <si>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</si>
  <si>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</si>
  <si>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</si>
  <si>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</si>
  <si>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</si>
  <si>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</si>
  <si>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</si>
  <si>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</si>
  <si>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</si>
  <si>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</si>
  <si>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</si>
  <si>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</si>
  <si>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</si>
  <si>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</si>
  <si>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</si>
  <si>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</si>
  <si>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</si>
  <si>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</si>
  <si>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</si>
  <si>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</si>
  <si>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</si>
  <si>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</si>
  <si>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</si>
  <si>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</si>
  <si>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</si>
  <si>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</si>
  <si>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</si>
  <si>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</si>
  <si>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</si>
  <si>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</si>
  <si>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</si>
  <si>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</si>
  <si>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</si>
  <si>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</si>
  <si>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</si>
  <si>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</si>
  <si>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</si>
  <si>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</si>
  <si>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</si>
  <si>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</si>
  <si>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</si>
  <si>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</si>
  <si>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</si>
  <si>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</si>
  <si>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</si>
  <si>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</si>
  <si>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</si>
  <si>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</si>
  <si>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</si>
  <si>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</si>
  <si>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</si>
  <si>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</si>
  <si>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</si>
  <si>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</si>
  <si>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</si>
  <si>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</si>
  <si>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</si>
  <si>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</si>
  <si>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</si>
  <si>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</si>
  <si>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</si>
  <si>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</si>
  <si>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</si>
  <si>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</si>
  <si>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</si>
  <si>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</si>
  <si>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</si>
  <si>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</si>
  <si>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</si>
  <si>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</si>
  <si>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</si>
  <si>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</si>
  <si>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</si>
  <si>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</si>
  <si>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</si>
  <si>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</si>
  <si>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</si>
  <si>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</si>
  <si>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</si>
  <si>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</si>
  <si>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</si>
  <si>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</si>
  <si>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</si>
  <si>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</si>
  <si>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</si>
  <si>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</si>
  <si>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</si>
  <si>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</si>
  <si>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</si>
  <si>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</si>
  <si>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</si>
  <si>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</si>
  <si>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</si>
  <si>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</si>
  <si>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</si>
  <si>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</si>
  <si>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</si>
  <si>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</si>
  <si>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</si>
  <si>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</si>
  <si>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</si>
  <si>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</si>
  <si>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</si>
  <si>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</si>
  <si>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</si>
  <si>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</si>
  <si>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</si>
  <si>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</si>
  <si>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</si>
  <si>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</si>
  <si>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</si>
  <si>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</si>
  <si>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</si>
  <si>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</si>
  <si>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</si>
  <si>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</si>
  <si>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</si>
  <si>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</si>
  <si>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</si>
  <si>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</si>
  <si>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</si>
  <si>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</si>
  <si>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</si>
  <si>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</si>
  <si>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</si>
  <si>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</si>
  <si>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</si>
  <si>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</si>
  <si>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</si>
  <si>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</si>
  <si>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</si>
  <si>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</si>
  <si>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</si>
  <si>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</si>
  <si>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</si>
  <si>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</si>
  <si>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</si>
  <si>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</si>
  <si>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</si>
  <si>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</si>
  <si>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</si>
  <si>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</si>
  <si>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</si>
  <si>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</si>
  <si>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</si>
  <si>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</si>
  <si>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</si>
  <si>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</si>
  <si>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</si>
  <si>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</si>
  <si>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</si>
  <si>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</si>
  <si>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</si>
  <si>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</si>
  <si>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</si>
  <si>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</si>
  <si>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</si>
  <si>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</si>
  <si>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</si>
  <si>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</si>
  <si>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</si>
  <si>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</si>
  <si>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</si>
  <si>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</si>
  <si>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</si>
  <si>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</si>
  <si>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</si>
  <si>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</si>
  <si>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</si>
  <si>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</si>
  <si>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</si>
  <si>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</si>
  <si>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</si>
  <si>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</si>
  <si>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</si>
  <si>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</si>
  <si>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</si>
  <si>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</si>
  <si>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</si>
  <si>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</si>
  <si>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</si>
  <si>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</si>
  <si>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</si>
  <si>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</si>
  <si>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</si>
  <si>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</si>
  <si>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</si>
  <si>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</si>
  <si>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</si>
  <si>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</si>
  <si>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</si>
  <si>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</si>
  <si>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</si>
  <si>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</si>
  <si>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</si>
  <si>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</si>
  <si>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</si>
  <si>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</si>
  <si>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</si>
  <si>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</si>
  <si>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</si>
  <si>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</si>
  <si>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</si>
  <si>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</si>
  <si>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</si>
  <si>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</si>
  <si>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</si>
  <si>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</si>
  <si>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</si>
  <si>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</si>
  <si>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</si>
  <si>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</si>
  <si>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</si>
  <si>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</si>
  <si>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</si>
  <si>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</si>
  <si>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</si>
  <si>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</si>
  <si>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</si>
  <si>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</si>
  <si>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</si>
  <si>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</si>
  <si>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</si>
  <si>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</si>
  <si>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</si>
  <si>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</si>
  <si>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</si>
  <si>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</si>
  <si>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</si>
  <si>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</si>
  <si>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</si>
  <si>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</si>
  <si>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</si>
  <si>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</si>
  <si>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</si>
  <si>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</si>
  <si>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</si>
  <si>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</si>
  <si>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</si>
  <si>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</si>
  <si>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</si>
  <si>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</si>
  <si>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</si>
  <si>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</si>
  <si>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</si>
  <si>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</si>
  <si>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</si>
  <si>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</si>
  <si>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</si>
  <si>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</si>
  <si>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</si>
  <si>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</si>
  <si>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</si>
  <si>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</si>
  <si>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</si>
  <si>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</si>
  <si>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</si>
  <si>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</si>
  <si>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</si>
  <si>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</si>
  <si>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</si>
  <si>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</si>
  <si>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</si>
  <si>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</si>
  <si>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</si>
  <si>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</si>
  <si>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</si>
  <si>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</si>
  <si>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</si>
  <si>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</si>
  <si>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</si>
  <si>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</si>
  <si>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</si>
  <si>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</si>
  <si>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</si>
  <si>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</si>
  <si>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</si>
  <si>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</si>
  <si>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</si>
  <si>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</si>
  <si>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</si>
  <si>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</si>
  <si>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</si>
  <si>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</si>
  <si>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</si>
  <si>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</si>
  <si>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</si>
  <si>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</si>
  <si>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</si>
  <si>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</si>
  <si>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</si>
  <si>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</si>
  <si>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</si>
  <si>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</si>
  <si>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</si>
  <si>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</si>
  <si>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</si>
  <si>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</si>
  <si>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</si>
  <si>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</si>
  <si>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</si>
  <si>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</si>
  <si>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</si>
  <si>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</si>
  <si>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</si>
  <si>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</si>
  <si>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</si>
  <si>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</si>
  <si>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</si>
  <si>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</si>
  <si>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</si>
  <si>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</si>
  <si>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</si>
  <si>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</si>
  <si>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</si>
  <si>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</si>
  <si>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</si>
  <si>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</si>
  <si>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</si>
  <si>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</si>
  <si>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</si>
  <si>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</si>
  <si>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</si>
  <si>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</si>
  <si>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</si>
  <si>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</si>
  <si>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</si>
  <si>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</si>
  <si>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</si>
  <si>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</si>
  <si>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</si>
  <si>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</si>
  <si>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</si>
  <si>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</si>
  <si>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</si>
  <si>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</si>
  <si>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</si>
  <si>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</si>
  <si>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</si>
  <si>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</si>
  <si>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</si>
  <si>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</si>
  <si>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</si>
  <si>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</si>
  <si>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</si>
  <si>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</si>
  <si>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</si>
  <si>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</si>
  <si>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</si>
  <si>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</si>
  <si>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</si>
  <si>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</si>
  <si>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</si>
  <si>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</si>
  <si>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</si>
  <si>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</si>
  <si>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</si>
  <si>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</si>
  <si>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DE AGUA POTABLE Y ALCANTARILLADO DE COMONFORT, GTO.</t>
  </si>
  <si>
    <t>Correspondiente 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</si>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</sst>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2" fillId="0" borderId="12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2</xdr:col>
      <xdr:colOff>371476</xdr:colOff>
      <xdr:row>51</xdr:row>
      <xdr:rowOff>133349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G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75" defaultRowHeight="11.25" x14ac:dyDescent="0.2"/>
  <cols>
    <col min="1" max="1" width="14.75" style="36" customWidth="1"/>
    <col min="2" max="2" width="73.875" style="36" bestFit="1" customWidth="1"/>
    <col min="3" max="3" width="8" style="36" customWidth="1"/>
    <col min="4" max="16384" width="12.875" style="36"/>
  </cols>
  <sheetData>
    <row r="1" spans="1:5" ht="18.95" customHeight="1" x14ac:dyDescent="0.2">
      <c r="A1" s="167" t="s">
        <v>652</v>
      </c>
      <c r="B1" s="167"/>
      <c r="C1" s="72"/>
      <c r="D1" s="69" t="s">
        <v>244</v>
      </c>
      <c r="E1" s="70">
        <v>2019</v>
      </c>
    </row>
    <row r="2" spans="1:5" ht="18.95" customHeight="1" x14ac:dyDescent="0.2">
      <c r="A2" s="168" t="s">
        <v>557</v>
      </c>
      <c r="B2" s="168"/>
      <c r="C2" s="91"/>
      <c r="D2" s="69" t="s">
        <v>246</v>
      </c>
      <c r="E2" s="72" t="s">
        <v>247</v>
      </c>
    </row>
    <row r="3" spans="1:5" ht="18.95" customHeight="1" x14ac:dyDescent="0.2">
      <c r="A3" s="169" t="s">
        <v>653</v>
      </c>
      <c r="B3" s="169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7" x14ac:dyDescent="0.2">
      <c r="A33" s="39"/>
      <c r="B33" s="41"/>
    </row>
    <row r="34" spans="1:7" x14ac:dyDescent="0.2">
      <c r="A34" s="100" t="s">
        <v>86</v>
      </c>
      <c r="B34" s="101" t="s">
        <v>81</v>
      </c>
    </row>
    <row r="35" spans="1:7" x14ac:dyDescent="0.2">
      <c r="A35" s="100" t="s">
        <v>87</v>
      </c>
      <c r="B35" s="101" t="s">
        <v>82</v>
      </c>
    </row>
    <row r="36" spans="1:7" x14ac:dyDescent="0.2">
      <c r="A36" s="39"/>
      <c r="B36" s="42"/>
    </row>
    <row r="37" spans="1:7" x14ac:dyDescent="0.2">
      <c r="A37" s="39"/>
      <c r="B37" s="40" t="s">
        <v>84</v>
      </c>
    </row>
    <row r="38" spans="1:7" x14ac:dyDescent="0.2">
      <c r="A38" s="39" t="s">
        <v>85</v>
      </c>
      <c r="B38" s="101" t="s">
        <v>33</v>
      </c>
    </row>
    <row r="39" spans="1:7" x14ac:dyDescent="0.2">
      <c r="A39" s="39"/>
      <c r="B39" s="101" t="s">
        <v>34</v>
      </c>
    </row>
    <row r="40" spans="1:7" ht="12" thickBot="1" x14ac:dyDescent="0.25">
      <c r="A40" s="43"/>
      <c r="B40" s="44"/>
      <c r="C40" s="165"/>
      <c r="D40" s="166"/>
      <c r="E40" s="166"/>
      <c r="F40" s="166"/>
      <c r="G40" s="166"/>
    </row>
    <row r="41" spans="1:7" x14ac:dyDescent="0.2">
      <c r="A41" s="170" t="s">
        <v>654</v>
      </c>
      <c r="B41" s="170"/>
      <c r="C41" s="171"/>
      <c r="D41" s="171"/>
      <c r="E41" s="171"/>
      <c r="F41" s="171"/>
    </row>
  </sheetData>
  <sheetProtection formatCells="0" formatColumns="0" formatRows="0" autoFilter="0" pivotTables="0"/>
  <mergeCells count="4">
    <mergeCell ref="A1:B1"/>
    <mergeCell ref="A2:B2"/>
    <mergeCell ref="A3:B3"/>
    <mergeCell ref="A41:F41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375" defaultRowHeight="11.25" x14ac:dyDescent="0.2"/>
  <cols>
    <col min="1" max="1" width="3.25" style="94" customWidth="1"/>
    <col min="2" max="2" width="63.125" style="94" customWidth="1"/>
    <col min="3" max="3" width="17.75" style="94" customWidth="1"/>
    <col min="4" max="16384" width="11.375" style="94"/>
  </cols>
  <sheetData>
    <row r="1" spans="1:3" s="92" customFormat="1" ht="18" customHeight="1" x14ac:dyDescent="0.25">
      <c r="A1" s="175" t="s">
        <v>652</v>
      </c>
      <c r="B1" s="176"/>
      <c r="C1" s="177"/>
    </row>
    <row r="2" spans="1:3" s="92" customFormat="1" ht="18" customHeight="1" x14ac:dyDescent="0.25">
      <c r="A2" s="178" t="s">
        <v>554</v>
      </c>
      <c r="B2" s="179"/>
      <c r="C2" s="180"/>
    </row>
    <row r="3" spans="1:3" s="92" customFormat="1" ht="18" customHeight="1" x14ac:dyDescent="0.25">
      <c r="A3" s="178" t="s">
        <v>653</v>
      </c>
      <c r="B3" s="179"/>
      <c r="C3" s="180"/>
    </row>
    <row r="4" spans="1:3" s="95" customFormat="1" ht="18" customHeight="1" x14ac:dyDescent="0.2">
      <c r="A4" s="181" t="s">
        <v>550</v>
      </c>
      <c r="B4" s="182"/>
      <c r="C4" s="183"/>
    </row>
    <row r="5" spans="1:3" s="93" customFormat="1" x14ac:dyDescent="0.2">
      <c r="A5" s="113" t="s">
        <v>590</v>
      </c>
      <c r="B5" s="113"/>
      <c r="C5" s="114">
        <v>25524433.370000001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27286.32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27286.32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25551719.690000001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H17" sqref="H17"/>
    </sheetView>
  </sheetViews>
  <sheetFormatPr baseColWidth="10" defaultColWidth="11.375" defaultRowHeight="11.25" x14ac:dyDescent="0.2"/>
  <cols>
    <col min="1" max="1" width="3.75" style="94" customWidth="1"/>
    <col min="2" max="2" width="62.125" style="94" customWidth="1"/>
    <col min="3" max="3" width="17.75" style="94" customWidth="1"/>
    <col min="4" max="16384" width="11.375" style="94"/>
  </cols>
  <sheetData>
    <row r="1" spans="1:3" s="96" customFormat="1" ht="18.95" customHeight="1" x14ac:dyDescent="0.25">
      <c r="A1" s="184" t="s">
        <v>652</v>
      </c>
      <c r="B1" s="185"/>
      <c r="C1" s="186"/>
    </row>
    <row r="2" spans="1:3" s="96" customFormat="1" ht="18.95" customHeight="1" x14ac:dyDescent="0.25">
      <c r="A2" s="187" t="s">
        <v>555</v>
      </c>
      <c r="B2" s="188"/>
      <c r="C2" s="189"/>
    </row>
    <row r="3" spans="1:3" s="96" customFormat="1" ht="18.95" customHeight="1" x14ac:dyDescent="0.25">
      <c r="A3" s="187" t="s">
        <v>653</v>
      </c>
      <c r="B3" s="188"/>
      <c r="C3" s="189"/>
    </row>
    <row r="4" spans="1:3" s="97" customFormat="1" x14ac:dyDescent="0.2">
      <c r="A4" s="181" t="s">
        <v>550</v>
      </c>
      <c r="B4" s="182"/>
      <c r="C4" s="183"/>
    </row>
    <row r="5" spans="1:3" x14ac:dyDescent="0.2">
      <c r="A5" s="144" t="s">
        <v>603</v>
      </c>
      <c r="B5" s="113"/>
      <c r="C5" s="137">
        <v>23470158.48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608968.86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608968.86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1225484.6299999999</v>
      </c>
    </row>
    <row r="31" spans="1:3" x14ac:dyDescent="0.2">
      <c r="A31" s="154" t="s">
        <v>625</v>
      </c>
      <c r="B31" s="136" t="s">
        <v>496</v>
      </c>
      <c r="C31" s="147">
        <v>1189892.75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35591.879999999997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24086674.25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25" sqref="F25"/>
    </sheetView>
  </sheetViews>
  <sheetFormatPr baseColWidth="10" defaultColWidth="9.125" defaultRowHeight="11.25" x14ac:dyDescent="0.2"/>
  <cols>
    <col min="1" max="1" width="10" style="84" customWidth="1"/>
    <col min="2" max="2" width="68.625" style="84" bestFit="1" customWidth="1"/>
    <col min="3" max="3" width="17.375" style="84" bestFit="1" customWidth="1"/>
    <col min="4" max="5" width="23.75" style="84" bestFit="1" customWidth="1"/>
    <col min="6" max="6" width="19.25" style="84" customWidth="1"/>
    <col min="7" max="7" width="20.625" style="84" customWidth="1"/>
    <col min="8" max="10" width="20.25" style="84" customWidth="1"/>
    <col min="11" max="16384" width="9.125" style="84"/>
  </cols>
  <sheetData>
    <row r="1" spans="1:10" ht="18.95" customHeight="1" x14ac:dyDescent="0.2">
      <c r="A1" s="174" t="s">
        <v>652</v>
      </c>
      <c r="B1" s="190"/>
      <c r="C1" s="190"/>
      <c r="D1" s="190"/>
      <c r="E1" s="190"/>
      <c r="F1" s="190"/>
      <c r="G1" s="82" t="s">
        <v>244</v>
      </c>
      <c r="H1" s="83">
        <f>'Notas a los Edos Financieros'!E1</f>
        <v>2019</v>
      </c>
    </row>
    <row r="2" spans="1:10" ht="18.95" customHeight="1" x14ac:dyDescent="0.2">
      <c r="A2" s="174" t="s">
        <v>556</v>
      </c>
      <c r="B2" s="190"/>
      <c r="C2" s="190"/>
      <c r="D2" s="190"/>
      <c r="E2" s="190"/>
      <c r="F2" s="190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91" t="s">
        <v>653</v>
      </c>
      <c r="B3" s="192"/>
      <c r="C3" s="192"/>
      <c r="D3" s="192"/>
      <c r="E3" s="192"/>
      <c r="F3" s="192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5" style="3" customWidth="1"/>
    <col min="2" max="2" width="42.125" style="3" customWidth="1"/>
    <col min="3" max="3" width="18.75" style="3" bestFit="1" customWidth="1"/>
    <col min="4" max="4" width="17" style="3" bestFit="1" customWidth="1"/>
    <col min="5" max="5" width="13.125" style="3" customWidth="1"/>
    <col min="6" max="6" width="11.375" style="3" customWidth="1"/>
    <col min="7" max="8" width="11.75" style="3" hidden="1" customWidth="1"/>
    <col min="9" max="16384" width="11.37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93" t="s">
        <v>37</v>
      </c>
      <c r="B5" s="193"/>
      <c r="C5" s="193"/>
      <c r="D5" s="193"/>
      <c r="E5" s="19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4" t="s">
        <v>41</v>
      </c>
      <c r="C10" s="194"/>
      <c r="D10" s="194"/>
      <c r="E10" s="194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4" t="s">
        <v>45</v>
      </c>
      <c r="C12" s="194"/>
      <c r="D12" s="194"/>
      <c r="E12" s="194"/>
    </row>
    <row r="13" spans="1:8" s="11" customFormat="1" ht="26.1" customHeight="1" x14ac:dyDescent="0.2">
      <c r="A13" s="158" t="s">
        <v>46</v>
      </c>
      <c r="B13" s="194" t="s">
        <v>47</v>
      </c>
      <c r="C13" s="194"/>
      <c r="D13" s="194"/>
      <c r="E13" s="194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5" t="s">
        <v>52</v>
      </c>
      <c r="C31" s="195"/>
      <c r="D31" s="195"/>
      <c r="E31" s="195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7" zoomScale="106" zoomScaleNormal="106" workbookViewId="0">
      <selection activeCell="A116" sqref="A116"/>
    </sheetView>
  </sheetViews>
  <sheetFormatPr baseColWidth="10" defaultColWidth="9.125" defaultRowHeight="11.25" x14ac:dyDescent="0.2"/>
  <cols>
    <col min="1" max="1" width="10" style="75" customWidth="1"/>
    <col min="2" max="2" width="64.625" style="75" bestFit="1" customWidth="1"/>
    <col min="3" max="3" width="16.375" style="75" bestFit="1" customWidth="1"/>
    <col min="4" max="4" width="19.125" style="75" customWidth="1"/>
    <col min="5" max="5" width="28" style="75" customWidth="1"/>
    <col min="6" max="6" width="22.75" style="75" customWidth="1"/>
    <col min="7" max="8" width="16.75" style="75" customWidth="1"/>
    <col min="9" max="9" width="27.125" style="75" customWidth="1"/>
    <col min="10" max="16384" width="9.125" style="75"/>
  </cols>
  <sheetData>
    <row r="1" spans="1:8" s="71" customFormat="1" ht="18.95" customHeight="1" x14ac:dyDescent="0.25">
      <c r="A1" s="172" t="s">
        <v>652</v>
      </c>
      <c r="B1" s="173"/>
      <c r="C1" s="173"/>
      <c r="D1" s="173"/>
      <c r="E1" s="173"/>
      <c r="F1" s="173"/>
      <c r="G1" s="69" t="s">
        <v>244</v>
      </c>
      <c r="H1" s="80">
        <v>2019</v>
      </c>
    </row>
    <row r="2" spans="1:8" s="71" customFormat="1" ht="18.95" customHeight="1" x14ac:dyDescent="0.25">
      <c r="A2" s="172" t="s">
        <v>245</v>
      </c>
      <c r="B2" s="173"/>
      <c r="C2" s="173"/>
      <c r="D2" s="173"/>
      <c r="E2" s="173"/>
      <c r="F2" s="173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72" t="s">
        <v>653</v>
      </c>
      <c r="B3" s="173"/>
      <c r="C3" s="173"/>
      <c r="D3" s="173"/>
      <c r="E3" s="173"/>
      <c r="F3" s="173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17777.669999999998</v>
      </c>
      <c r="D15" s="79">
        <v>17777.669999999998</v>
      </c>
      <c r="E15" s="79">
        <v>14616.98</v>
      </c>
      <c r="F15" s="79">
        <v>17633.32</v>
      </c>
      <c r="G15" s="79">
        <v>0</v>
      </c>
    </row>
    <row r="16" spans="1:8" x14ac:dyDescent="0.2">
      <c r="A16" s="77">
        <v>1124</v>
      </c>
      <c r="B16" s="75" t="s">
        <v>255</v>
      </c>
      <c r="C16" s="79">
        <v>10808829.189999999</v>
      </c>
      <c r="D16" s="79">
        <v>8965044.0299999993</v>
      </c>
      <c r="E16" s="79">
        <v>8015980.6100000003</v>
      </c>
      <c r="F16" s="79">
        <v>7265494.0099999998</v>
      </c>
      <c r="G16" s="79">
        <v>6132227.3499999996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-78</v>
      </c>
      <c r="D20" s="79">
        <v>-78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194870.57</v>
      </c>
      <c r="D24" s="79">
        <v>194870.57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-194870.57</v>
      </c>
      <c r="D25" s="79">
        <v>-194870.57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220722.83</v>
      </c>
    </row>
    <row r="40" spans="1:8" x14ac:dyDescent="0.2">
      <c r="A40" s="77">
        <v>1151</v>
      </c>
      <c r="B40" s="75" t="s">
        <v>279</v>
      </c>
      <c r="C40" s="79">
        <v>220722.83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1718021.4300000002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450000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190597.03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986317.77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91106.63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7886952.4100000001</v>
      </c>
      <c r="D60" s="79">
        <f t="shared" ref="D60:E60" si="0">SUM(D61:D68)</f>
        <v>1143935.8</v>
      </c>
      <c r="E60" s="79">
        <f t="shared" si="0"/>
        <v>-4308872.43</v>
      </c>
    </row>
    <row r="61" spans="1:9" x14ac:dyDescent="0.2">
      <c r="A61" s="77">
        <v>1241</v>
      </c>
      <c r="B61" s="75" t="s">
        <v>293</v>
      </c>
      <c r="C61" s="79">
        <v>336794.84</v>
      </c>
      <c r="D61" s="79">
        <v>99808.41</v>
      </c>
      <c r="E61" s="79">
        <v>-249267.06</v>
      </c>
    </row>
    <row r="62" spans="1:9" x14ac:dyDescent="0.2">
      <c r="A62" s="77">
        <v>1242</v>
      </c>
      <c r="B62" s="75" t="s">
        <v>294</v>
      </c>
      <c r="C62" s="79">
        <v>22200</v>
      </c>
      <c r="D62" s="79">
        <v>2220</v>
      </c>
      <c r="E62" s="79">
        <v>-7335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3176001.67</v>
      </c>
      <c r="D64" s="79">
        <v>601616.26</v>
      </c>
      <c r="E64" s="79">
        <v>-2459719.34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4351955.9000000004</v>
      </c>
      <c r="D66" s="79">
        <v>440291.13</v>
      </c>
      <c r="E66" s="79">
        <v>-1592551.03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364271</v>
      </c>
      <c r="D72" s="79">
        <f>SUM(D73:D77)</f>
        <v>36427.1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340000</v>
      </c>
      <c r="D73" s="79">
        <v>31000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24271</v>
      </c>
      <c r="D76" s="79">
        <v>5427.1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2144790.1100000003</v>
      </c>
      <c r="D101" s="79">
        <f>SUM(D102:D110)</f>
        <v>2144790.1100000003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822582</v>
      </c>
      <c r="D103" s="79">
        <f t="shared" ref="D103:D110" si="1">C103</f>
        <v>822582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1322208.1100000001</v>
      </c>
      <c r="D108" s="79">
        <f t="shared" si="1"/>
        <v>1322208.1100000001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0</v>
      </c>
      <c r="D110" s="79">
        <f t="shared" si="1"/>
        <v>0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375" style="9" customWidth="1"/>
    <col min="2" max="2" width="124.25" style="9" customWidth="1"/>
    <col min="3" max="3" width="11.375" style="9" customWidth="1"/>
    <col min="4" max="16384" width="11.37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2" sqref="A2:C2"/>
    </sheetView>
  </sheetViews>
  <sheetFormatPr baseColWidth="10" defaultColWidth="9.125" defaultRowHeight="11.25" x14ac:dyDescent="0.2"/>
  <cols>
    <col min="1" max="1" width="10" style="75" customWidth="1"/>
    <col min="2" max="2" width="83" style="75" customWidth="1"/>
    <col min="3" max="4" width="15.75" style="75" customWidth="1"/>
    <col min="5" max="5" width="16.75" style="75" customWidth="1"/>
    <col min="6" max="16384" width="9.125" style="75"/>
  </cols>
  <sheetData>
    <row r="1" spans="1:5" s="81" customFormat="1" ht="18.95" customHeight="1" x14ac:dyDescent="0.25">
      <c r="A1" s="168" t="s">
        <v>652</v>
      </c>
      <c r="B1" s="168"/>
      <c r="C1" s="168"/>
      <c r="D1" s="69" t="s">
        <v>244</v>
      </c>
      <c r="E1" s="80">
        <v>2019</v>
      </c>
    </row>
    <row r="2" spans="1:5" s="71" customFormat="1" ht="18.95" customHeight="1" x14ac:dyDescent="0.25">
      <c r="A2" s="168" t="s">
        <v>359</v>
      </c>
      <c r="B2" s="168"/>
      <c r="C2" s="168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8" t="s">
        <v>653</v>
      </c>
      <c r="B3" s="168"/>
      <c r="C3" s="168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24556346.709999997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42352.08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42352.08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24513994.629999999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24513994.629999999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22.5" x14ac:dyDescent="0.2">
      <c r="A58" s="105">
        <v>4200</v>
      </c>
      <c r="B58" s="107" t="s">
        <v>575</v>
      </c>
      <c r="C58" s="110">
        <f>+C59+C65</f>
        <v>599197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599197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599197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27286.32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27286.32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27286.32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25258372.27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22802794.050000001</v>
      </c>
      <c r="D100" s="112">
        <f>C100/$C$99</f>
        <v>0.90278161261735179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9218932.5399999991</v>
      </c>
      <c r="D101" s="112">
        <f t="shared" ref="D101:D164" si="0">C101/$C$99</f>
        <v>0.36498521921579069</v>
      </c>
      <c r="E101" s="111"/>
    </row>
    <row r="102" spans="1:5" x14ac:dyDescent="0.2">
      <c r="A102" s="109">
        <v>5111</v>
      </c>
      <c r="B102" s="106" t="s">
        <v>418</v>
      </c>
      <c r="C102" s="110">
        <v>3007708.06</v>
      </c>
      <c r="D102" s="112">
        <f t="shared" si="0"/>
        <v>0.11907766770752405</v>
      </c>
      <c r="E102" s="111"/>
    </row>
    <row r="103" spans="1:5" x14ac:dyDescent="0.2">
      <c r="A103" s="109">
        <v>5112</v>
      </c>
      <c r="B103" s="106" t="s">
        <v>419</v>
      </c>
      <c r="C103" s="110">
        <v>3472142.88</v>
      </c>
      <c r="D103" s="112">
        <f t="shared" si="0"/>
        <v>0.13746502913507022</v>
      </c>
      <c r="E103" s="111"/>
    </row>
    <row r="104" spans="1:5" x14ac:dyDescent="0.2">
      <c r="A104" s="109">
        <v>5113</v>
      </c>
      <c r="B104" s="106" t="s">
        <v>420</v>
      </c>
      <c r="C104" s="110">
        <v>1183462.53</v>
      </c>
      <c r="D104" s="112">
        <f t="shared" si="0"/>
        <v>4.6854267462263517E-2</v>
      </c>
      <c r="E104" s="111"/>
    </row>
    <row r="105" spans="1:5" x14ac:dyDescent="0.2">
      <c r="A105" s="109">
        <v>5114</v>
      </c>
      <c r="B105" s="106" t="s">
        <v>421</v>
      </c>
      <c r="C105" s="110">
        <v>0</v>
      </c>
      <c r="D105" s="112">
        <f t="shared" si="0"/>
        <v>0</v>
      </c>
      <c r="E105" s="111"/>
    </row>
    <row r="106" spans="1:5" x14ac:dyDescent="0.2">
      <c r="A106" s="109">
        <v>5115</v>
      </c>
      <c r="B106" s="106" t="s">
        <v>422</v>
      </c>
      <c r="C106" s="110">
        <v>1555619.07</v>
      </c>
      <c r="D106" s="112">
        <f t="shared" si="0"/>
        <v>6.1588254910932949E-2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2227046.38</v>
      </c>
      <c r="D108" s="112">
        <f t="shared" si="0"/>
        <v>8.8170621455489373E-2</v>
      </c>
      <c r="E108" s="111"/>
    </row>
    <row r="109" spans="1:5" x14ac:dyDescent="0.2">
      <c r="A109" s="109">
        <v>5121</v>
      </c>
      <c r="B109" s="106" t="s">
        <v>425</v>
      </c>
      <c r="C109" s="110">
        <v>154528.10999999999</v>
      </c>
      <c r="D109" s="112">
        <f t="shared" si="0"/>
        <v>6.1178966066446367E-3</v>
      </c>
      <c r="E109" s="111"/>
    </row>
    <row r="110" spans="1:5" x14ac:dyDescent="0.2">
      <c r="A110" s="109">
        <v>5122</v>
      </c>
      <c r="B110" s="106" t="s">
        <v>426</v>
      </c>
      <c r="C110" s="110">
        <v>47753.45</v>
      </c>
      <c r="D110" s="112">
        <f t="shared" si="0"/>
        <v>1.8905988671612842E-3</v>
      </c>
      <c r="E110" s="111"/>
    </row>
    <row r="111" spans="1:5" x14ac:dyDescent="0.2">
      <c r="A111" s="109">
        <v>5123</v>
      </c>
      <c r="B111" s="106" t="s">
        <v>427</v>
      </c>
      <c r="C111" s="110">
        <v>50000</v>
      </c>
      <c r="D111" s="112">
        <f t="shared" si="0"/>
        <v>1.9795416531803297E-3</v>
      </c>
      <c r="E111" s="111"/>
    </row>
    <row r="112" spans="1:5" x14ac:dyDescent="0.2">
      <c r="A112" s="109">
        <v>5124</v>
      </c>
      <c r="B112" s="106" t="s">
        <v>428</v>
      </c>
      <c r="C112" s="110">
        <v>878645.19</v>
      </c>
      <c r="D112" s="112">
        <f t="shared" si="0"/>
        <v>3.4786295039430898E-2</v>
      </c>
      <c r="E112" s="111"/>
    </row>
    <row r="113" spans="1:5" x14ac:dyDescent="0.2">
      <c r="A113" s="109">
        <v>5125</v>
      </c>
      <c r="B113" s="106" t="s">
        <v>429</v>
      </c>
      <c r="C113" s="110">
        <v>90555.91</v>
      </c>
      <c r="D113" s="112">
        <f t="shared" si="0"/>
        <v>3.5851839157329834E-3</v>
      </c>
      <c r="E113" s="111"/>
    </row>
    <row r="114" spans="1:5" x14ac:dyDescent="0.2">
      <c r="A114" s="109">
        <v>5126</v>
      </c>
      <c r="B114" s="106" t="s">
        <v>430</v>
      </c>
      <c r="C114" s="110">
        <v>700000</v>
      </c>
      <c r="D114" s="112">
        <f t="shared" si="0"/>
        <v>2.7713583144524618E-2</v>
      </c>
      <c r="E114" s="111"/>
    </row>
    <row r="115" spans="1:5" x14ac:dyDescent="0.2">
      <c r="A115" s="109">
        <v>5127</v>
      </c>
      <c r="B115" s="106" t="s">
        <v>431</v>
      </c>
      <c r="C115" s="110">
        <v>19125</v>
      </c>
      <c r="D115" s="112">
        <f t="shared" si="0"/>
        <v>7.5717468234147618E-4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286438.71999999997</v>
      </c>
      <c r="D117" s="112">
        <f t="shared" si="0"/>
        <v>1.134034754647315E-2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11356815.130000003</v>
      </c>
      <c r="D118" s="112">
        <f t="shared" si="0"/>
        <v>0.44962577194607178</v>
      </c>
      <c r="E118" s="111"/>
    </row>
    <row r="119" spans="1:5" x14ac:dyDescent="0.2">
      <c r="A119" s="109">
        <v>5131</v>
      </c>
      <c r="B119" s="106" t="s">
        <v>435</v>
      </c>
      <c r="C119" s="110">
        <v>8278681.5300000003</v>
      </c>
      <c r="D119" s="112">
        <f t="shared" si="0"/>
        <v>0.32775989844099324</v>
      </c>
      <c r="E119" s="111"/>
    </row>
    <row r="120" spans="1:5" x14ac:dyDescent="0.2">
      <c r="A120" s="109">
        <v>5132</v>
      </c>
      <c r="B120" s="106" t="s">
        <v>436</v>
      </c>
      <c r="C120" s="110">
        <v>88599.07</v>
      </c>
      <c r="D120" s="112">
        <f t="shared" si="0"/>
        <v>3.5077109899607955E-3</v>
      </c>
      <c r="E120" s="111"/>
    </row>
    <row r="121" spans="1:5" x14ac:dyDescent="0.2">
      <c r="A121" s="109">
        <v>5133</v>
      </c>
      <c r="B121" s="106" t="s">
        <v>437</v>
      </c>
      <c r="C121" s="110">
        <v>252460.37</v>
      </c>
      <c r="D121" s="112">
        <f t="shared" si="0"/>
        <v>9.9951163638463542E-3</v>
      </c>
      <c r="E121" s="111"/>
    </row>
    <row r="122" spans="1:5" x14ac:dyDescent="0.2">
      <c r="A122" s="109">
        <v>5134</v>
      </c>
      <c r="B122" s="106" t="s">
        <v>438</v>
      </c>
      <c r="C122" s="110">
        <v>126901.89</v>
      </c>
      <c r="D122" s="112">
        <f t="shared" si="0"/>
        <v>5.0241515424461671E-3</v>
      </c>
      <c r="E122" s="111"/>
    </row>
    <row r="123" spans="1:5" x14ac:dyDescent="0.2">
      <c r="A123" s="109">
        <v>5135</v>
      </c>
      <c r="B123" s="106" t="s">
        <v>439</v>
      </c>
      <c r="C123" s="110">
        <v>394466.21</v>
      </c>
      <c r="D123" s="112">
        <f t="shared" si="0"/>
        <v>1.5617245869343583E-2</v>
      </c>
      <c r="E123" s="111"/>
    </row>
    <row r="124" spans="1:5" x14ac:dyDescent="0.2">
      <c r="A124" s="109">
        <v>5136</v>
      </c>
      <c r="B124" s="106" t="s">
        <v>440</v>
      </c>
      <c r="C124" s="110">
        <v>56262.14</v>
      </c>
      <c r="D124" s="112">
        <f t="shared" si="0"/>
        <v>2.2274649925412633E-3</v>
      </c>
      <c r="E124" s="111"/>
    </row>
    <row r="125" spans="1:5" x14ac:dyDescent="0.2">
      <c r="A125" s="109">
        <v>5137</v>
      </c>
      <c r="B125" s="106" t="s">
        <v>441</v>
      </c>
      <c r="C125" s="110">
        <v>1601.75</v>
      </c>
      <c r="D125" s="112">
        <f t="shared" si="0"/>
        <v>6.3414616859631869E-5</v>
      </c>
      <c r="E125" s="111"/>
    </row>
    <row r="126" spans="1:5" x14ac:dyDescent="0.2">
      <c r="A126" s="109">
        <v>5138</v>
      </c>
      <c r="B126" s="106" t="s">
        <v>442</v>
      </c>
      <c r="C126" s="110">
        <v>740</v>
      </c>
      <c r="D126" s="112">
        <f t="shared" si="0"/>
        <v>2.9297216467068883E-5</v>
      </c>
      <c r="E126" s="111"/>
    </row>
    <row r="127" spans="1:5" x14ac:dyDescent="0.2">
      <c r="A127" s="109">
        <v>5139</v>
      </c>
      <c r="B127" s="106" t="s">
        <v>443</v>
      </c>
      <c r="C127" s="110">
        <v>2157102.17</v>
      </c>
      <c r="D127" s="112">
        <f t="shared" si="0"/>
        <v>8.5401471913613539E-2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58395.57</v>
      </c>
      <c r="D128" s="112">
        <f t="shared" si="0"/>
        <v>2.3119292635241533E-3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58395.57</v>
      </c>
      <c r="D143" s="112">
        <f t="shared" si="0"/>
        <v>2.3119292635241533E-3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58395.57</v>
      </c>
      <c r="D145" s="112">
        <f t="shared" si="0"/>
        <v>2.3119292635241533E-3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1225484.6300000001</v>
      </c>
      <c r="D186" s="112">
        <f t="shared" si="1"/>
        <v>4.8517957408345705E-2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1189892.7500000002</v>
      </c>
      <c r="D187" s="112">
        <f t="shared" si="1"/>
        <v>4.7108845228845786E-2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9529.85</v>
      </c>
      <c r="D190" s="112">
        <f t="shared" si="1"/>
        <v>3.7729470047121133E-4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1143935.8</v>
      </c>
      <c r="D192" s="112">
        <f t="shared" si="1"/>
        <v>4.5289371293283268E-2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36427.1</v>
      </c>
      <c r="D194" s="112">
        <f t="shared" si="1"/>
        <v>1.4421792350913039E-3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35591.879999999997</v>
      </c>
      <c r="D199" s="112">
        <f t="shared" si="1"/>
        <v>1.4091121794999183E-3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35591.879999999997</v>
      </c>
      <c r="D204" s="112">
        <f t="shared" si="1"/>
        <v>1.4091121794999183E-3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1171698.02</v>
      </c>
      <c r="D219" s="112">
        <f t="shared" si="1"/>
        <v>4.6388500710778387E-2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585849.01</v>
      </c>
      <c r="D220" s="112">
        <f t="shared" si="1"/>
        <v>2.3194250355389193E-2</v>
      </c>
      <c r="E220" s="111"/>
    </row>
    <row r="221" spans="1:5" x14ac:dyDescent="0.2">
      <c r="A221" s="109">
        <v>5611</v>
      </c>
      <c r="B221" s="106" t="s">
        <v>523</v>
      </c>
      <c r="C221" s="110">
        <v>585849.01</v>
      </c>
      <c r="D221" s="112">
        <f t="shared" si="1"/>
        <v>2.3194250355389193E-2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375" style="33" customWidth="1"/>
    <col min="2" max="2" width="124.25" style="3" customWidth="1"/>
    <col min="3" max="3" width="12.375" style="3" customWidth="1"/>
    <col min="4" max="16384" width="12.37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2" workbookViewId="0">
      <selection activeCell="A71" sqref="A71"/>
    </sheetView>
  </sheetViews>
  <sheetFormatPr baseColWidth="10" defaultColWidth="9.125" defaultRowHeight="11.25" x14ac:dyDescent="0.2"/>
  <cols>
    <col min="1" max="1" width="10" style="84" customWidth="1"/>
    <col min="2" max="2" width="48.125" style="84" customWidth="1"/>
    <col min="3" max="3" width="22.875" style="84" customWidth="1"/>
    <col min="4" max="5" width="16.75" style="84" customWidth="1"/>
    <col min="6" max="16384" width="9.125" style="84"/>
  </cols>
  <sheetData>
    <row r="1" spans="1:5" ht="18.95" customHeight="1" x14ac:dyDescent="0.2">
      <c r="A1" s="174" t="s">
        <v>652</v>
      </c>
      <c r="B1" s="174"/>
      <c r="C1" s="174"/>
      <c r="D1" s="82" t="s">
        <v>244</v>
      </c>
      <c r="E1" s="83">
        <v>2019</v>
      </c>
    </row>
    <row r="2" spans="1:5" ht="18.95" customHeight="1" x14ac:dyDescent="0.2">
      <c r="A2" s="174" t="s">
        <v>524</v>
      </c>
      <c r="B2" s="174"/>
      <c r="C2" s="174"/>
      <c r="D2" s="82" t="s">
        <v>246</v>
      </c>
      <c r="E2" s="83" t="str">
        <f>ESF!H2</f>
        <v>Trimestral</v>
      </c>
    </row>
    <row r="3" spans="1:5" ht="18.95" customHeight="1" x14ac:dyDescent="0.2">
      <c r="A3" s="174" t="s">
        <v>653</v>
      </c>
      <c r="B3" s="174"/>
      <c r="C3" s="174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-1351638.95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879196.43</v>
      </c>
    </row>
    <row r="15" spans="1:5" x14ac:dyDescent="0.2">
      <c r="A15" s="88">
        <v>3220</v>
      </c>
      <c r="B15" s="84" t="s">
        <v>529</v>
      </c>
      <c r="C15" s="89">
        <v>15143696.99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375" style="33" customWidth="1"/>
    <col min="2" max="2" width="124.25" style="3" customWidth="1"/>
    <col min="3" max="3" width="11.375" style="3" customWidth="1"/>
    <col min="4" max="16384" width="11.37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9" sqref="C79"/>
    </sheetView>
  </sheetViews>
  <sheetFormatPr baseColWidth="10" defaultColWidth="9.125" defaultRowHeight="11.25" x14ac:dyDescent="0.2"/>
  <cols>
    <col min="1" max="1" width="10" style="84" customWidth="1"/>
    <col min="2" max="2" width="63.375" style="84" bestFit="1" customWidth="1"/>
    <col min="3" max="3" width="15.25" style="84" bestFit="1" customWidth="1"/>
    <col min="4" max="4" width="16.375" style="84" bestFit="1" customWidth="1"/>
    <col min="5" max="5" width="19.125" style="84" customWidth="1"/>
    <col min="6" max="16384" width="9.125" style="84"/>
  </cols>
  <sheetData>
    <row r="1" spans="1:5" s="90" customFormat="1" ht="18.95" customHeight="1" x14ac:dyDescent="0.25">
      <c r="A1" s="174" t="s">
        <v>652</v>
      </c>
      <c r="B1" s="174"/>
      <c r="C1" s="174"/>
      <c r="D1" s="82" t="s">
        <v>244</v>
      </c>
      <c r="E1" s="83">
        <v>2019</v>
      </c>
    </row>
    <row r="2" spans="1:5" s="90" customFormat="1" ht="18.95" customHeight="1" x14ac:dyDescent="0.25">
      <c r="A2" s="174" t="s">
        <v>542</v>
      </c>
      <c r="B2" s="174"/>
      <c r="C2" s="174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4" t="s">
        <v>653</v>
      </c>
      <c r="B3" s="174"/>
      <c r="C3" s="174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599484.68999999994</v>
      </c>
      <c r="D10" s="89">
        <v>459176.98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599484.68999999994</v>
      </c>
      <c r="D15" s="89">
        <f>SUM(D8:D14)</f>
        <v>459176.98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1718021.4300000002</v>
      </c>
    </row>
    <row r="21" spans="1:5" x14ac:dyDescent="0.2">
      <c r="A21" s="88">
        <v>1231</v>
      </c>
      <c r="B21" s="84" t="s">
        <v>285</v>
      </c>
      <c r="C21" s="89">
        <v>450000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190597.03</v>
      </c>
    </row>
    <row r="24" spans="1:5" x14ac:dyDescent="0.2">
      <c r="A24" s="88">
        <v>1234</v>
      </c>
      <c r="B24" s="84" t="s">
        <v>288</v>
      </c>
      <c r="C24" s="89">
        <v>986317.77</v>
      </c>
    </row>
    <row r="25" spans="1:5" x14ac:dyDescent="0.2">
      <c r="A25" s="88">
        <v>1235</v>
      </c>
      <c r="B25" s="84" t="s">
        <v>289</v>
      </c>
      <c r="C25" s="89">
        <v>91106.63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7886952.4100000001</v>
      </c>
    </row>
    <row r="29" spans="1:5" x14ac:dyDescent="0.2">
      <c r="A29" s="88">
        <v>1241</v>
      </c>
      <c r="B29" s="84" t="s">
        <v>293</v>
      </c>
      <c r="C29" s="89">
        <v>336794.84</v>
      </c>
    </row>
    <row r="30" spans="1:5" x14ac:dyDescent="0.2">
      <c r="A30" s="88">
        <v>1242</v>
      </c>
      <c r="B30" s="84" t="s">
        <v>294</v>
      </c>
      <c r="C30" s="89">
        <v>22200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3176001.67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4351955.9000000004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364271</v>
      </c>
    </row>
    <row r="38" spans="1:5" x14ac:dyDescent="0.2">
      <c r="A38" s="88">
        <v>1251</v>
      </c>
      <c r="B38" s="84" t="s">
        <v>303</v>
      </c>
      <c r="C38" s="89">
        <v>340000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24271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1225484.6300000001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1189892.7500000002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9529.85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1143935.8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36427.1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35591.879999999997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35591.879999999997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585849.01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585849.01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585849.01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375" style="33" customWidth="1"/>
    <col min="2" max="2" width="124.25" style="31" customWidth="1"/>
    <col min="3" max="3" width="11.375" style="33" customWidth="1"/>
    <col min="4" max="16384" width="11.37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2020-02-11T19:36:54Z</cp:lastPrinted>
  <dcterms:created xsi:type="dcterms:W3CDTF">2012-12-11T20:36:24Z</dcterms:created>
  <dcterms:modified xsi:type="dcterms:W3CDTF">2020-04-16T19:15:38Z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